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4835" windowHeight="7770"/>
  </bookViews>
  <sheets>
    <sheet name="もとのデータ" sheetId="1" r:id="rId1"/>
    <sheet name="データ追加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1" l="1"/>
  <c r="B17" i="1"/>
  <c r="C16" i="1"/>
  <c r="B16" i="1"/>
  <c r="B23" i="2"/>
  <c r="B22" i="2"/>
  <c r="B21" i="2"/>
  <c r="C19" i="2"/>
  <c r="B19" i="2"/>
  <c r="C18" i="2"/>
  <c r="B18" i="2"/>
  <c r="C17" i="2"/>
  <c r="E13" i="2" s="1"/>
  <c r="B17" i="2"/>
  <c r="D13" i="2" s="1"/>
  <c r="F13" i="2" s="1"/>
  <c r="C16" i="2"/>
  <c r="B16" i="2"/>
  <c r="E15" i="2"/>
  <c r="G15" i="2" s="1"/>
  <c r="D15" i="2"/>
  <c r="E12" i="2"/>
  <c r="G12" i="2" s="1"/>
  <c r="D12" i="2"/>
  <c r="E11" i="2"/>
  <c r="G11" i="2" s="1"/>
  <c r="D11" i="2"/>
  <c r="E10" i="2"/>
  <c r="G10" i="2" s="1"/>
  <c r="D10" i="2"/>
  <c r="E9" i="2"/>
  <c r="G9" i="2" s="1"/>
  <c r="D9" i="2"/>
  <c r="E8" i="2"/>
  <c r="G8" i="2" s="1"/>
  <c r="D8" i="2"/>
  <c r="E7" i="2"/>
  <c r="G7" i="2" s="1"/>
  <c r="D7" i="2"/>
  <c r="E6" i="2"/>
  <c r="G6" i="2" s="1"/>
  <c r="D6" i="2"/>
  <c r="E5" i="2"/>
  <c r="G5" i="2" s="1"/>
  <c r="D5" i="2"/>
  <c r="E4" i="2"/>
  <c r="G4" i="2" s="1"/>
  <c r="D4" i="2"/>
  <c r="E3" i="2"/>
  <c r="G3" i="2" s="1"/>
  <c r="D3" i="2"/>
  <c r="E2" i="2"/>
  <c r="G2" i="2" s="1"/>
  <c r="D2" i="2"/>
  <c r="B21" i="1"/>
  <c r="B20" i="1"/>
  <c r="B19" i="1"/>
  <c r="C15" i="1"/>
  <c r="E4" i="1" s="1"/>
  <c r="G4" i="1" s="1"/>
  <c r="B15" i="1"/>
  <c r="D4" i="1" s="1"/>
  <c r="C14" i="1"/>
  <c r="B14" i="1"/>
  <c r="E14" i="2" l="1"/>
  <c r="D14" i="2"/>
  <c r="F14" i="2" s="1"/>
  <c r="G13" i="2"/>
  <c r="H13" i="2"/>
  <c r="H2" i="2"/>
  <c r="H3" i="2"/>
  <c r="H4" i="2"/>
  <c r="H5" i="2"/>
  <c r="H6" i="2"/>
  <c r="H7" i="2"/>
  <c r="H8" i="2"/>
  <c r="H9" i="2"/>
  <c r="H10" i="2"/>
  <c r="H11" i="2"/>
  <c r="H12" i="2"/>
  <c r="H15" i="2"/>
  <c r="F3" i="2"/>
  <c r="F5" i="2"/>
  <c r="F7" i="2"/>
  <c r="F9" i="2"/>
  <c r="F11" i="2"/>
  <c r="F15" i="2"/>
  <c r="F2" i="2"/>
  <c r="F4" i="2"/>
  <c r="F6" i="2"/>
  <c r="F8" i="2"/>
  <c r="F10" i="2"/>
  <c r="F12" i="2"/>
  <c r="E13" i="1"/>
  <c r="G13" i="1" s="1"/>
  <c r="E11" i="1"/>
  <c r="G11" i="1" s="1"/>
  <c r="E9" i="1"/>
  <c r="G9" i="1" s="1"/>
  <c r="E7" i="1"/>
  <c r="G7" i="1" s="1"/>
  <c r="E5" i="1"/>
  <c r="G5" i="1" s="1"/>
  <c r="E3" i="1"/>
  <c r="G3" i="1" s="1"/>
  <c r="E2" i="1"/>
  <c r="G2" i="1" s="1"/>
  <c r="E12" i="1"/>
  <c r="G12" i="1" s="1"/>
  <c r="E10" i="1"/>
  <c r="G10" i="1" s="1"/>
  <c r="E8" i="1"/>
  <c r="G8" i="1" s="1"/>
  <c r="E6" i="1"/>
  <c r="G6" i="1" s="1"/>
  <c r="H4" i="1"/>
  <c r="F4" i="1"/>
  <c r="D13" i="1"/>
  <c r="D9" i="1"/>
  <c r="D5" i="1"/>
  <c r="D11" i="1"/>
  <c r="D7" i="1"/>
  <c r="D3" i="1"/>
  <c r="D2" i="1"/>
  <c r="D12" i="1"/>
  <c r="D10" i="1"/>
  <c r="D8" i="1"/>
  <c r="D6" i="1"/>
  <c r="G14" i="2" l="1"/>
  <c r="G16" i="2" s="1"/>
  <c r="H14" i="2"/>
  <c r="H16" i="2" s="1"/>
  <c r="F16" i="2"/>
  <c r="G14" i="1"/>
  <c r="H6" i="1"/>
  <c r="F6" i="1"/>
  <c r="H10" i="1"/>
  <c r="F10" i="1"/>
  <c r="H2" i="1"/>
  <c r="F2" i="1"/>
  <c r="H7" i="1"/>
  <c r="F7" i="1"/>
  <c r="H5" i="1"/>
  <c r="F5" i="1"/>
  <c r="H13" i="1"/>
  <c r="F13" i="1"/>
  <c r="H8" i="1"/>
  <c r="F8" i="1"/>
  <c r="H12" i="1"/>
  <c r="F12" i="1"/>
  <c r="H3" i="1"/>
  <c r="F3" i="1"/>
  <c r="H11" i="1"/>
  <c r="F11" i="1"/>
  <c r="H9" i="1"/>
  <c r="F9" i="1"/>
  <c r="F14" i="1" l="1"/>
  <c r="H14" i="1"/>
</calcChain>
</file>

<file path=xl/sharedStrings.xml><?xml version="1.0" encoding="utf-8"?>
<sst xmlns="http://schemas.openxmlformats.org/spreadsheetml/2006/main" count="30" uniqueCount="15">
  <si>
    <t>xの偏差</t>
    <rPh sb="2" eb="4">
      <t>ヘンサ</t>
    </rPh>
    <phoneticPr fontId="1"/>
  </si>
  <si>
    <t>yの偏差</t>
    <rPh sb="2" eb="4">
      <t>ヘンサ</t>
    </rPh>
    <phoneticPr fontId="1"/>
  </si>
  <si>
    <t>xの偏差^2</t>
    <rPh sb="2" eb="4">
      <t>ヘンサ</t>
    </rPh>
    <phoneticPr fontId="1"/>
  </si>
  <si>
    <t>yの偏差^2</t>
    <rPh sb="2" eb="4">
      <t>ヘンサ</t>
    </rPh>
    <phoneticPr fontId="1"/>
  </si>
  <si>
    <t>偏差の積</t>
    <rPh sb="0" eb="2">
      <t>ヘンサ</t>
    </rPh>
    <rPh sb="3" eb="4">
      <t>セキ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</si>
  <si>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</si>
  <si>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</si>
  <si>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不偏分散</t>
    <rPh sb="0" eb="2">
      <t>フヘン</t>
    </rPh>
    <rPh sb="2" eb="4">
      <t>ブンサン</t>
    </rPh>
    <phoneticPr fontId="1"/>
  </si>
  <si>
    <t>標準偏差</t>
    <rPh sb="0" eb="2">
      <t>ヒョウジュン</t>
    </rPh>
    <rPh sb="2" eb="4">
      <t>ヘンサ</t>
    </rPh>
    <phoneticPr fontId="1"/>
  </si>
  <si>
    <t>相関係数</t>
    <rPh sb="0" eb="2">
      <t>ソウカン</t>
    </rPh>
    <rPh sb="2" eb="4">
      <t>ケイスウ</t>
    </rPh>
    <phoneticPr fontId="1"/>
  </si>
  <si>
    <t>回帰傾き</t>
    <rPh sb="0" eb="2">
      <t>カイキ</t>
    </rPh>
    <rPh sb="2" eb="3">
      <t>カタム</t>
    </rPh>
    <phoneticPr fontId="1"/>
  </si>
  <si>
    <t>回帰切片</t>
    <rPh sb="0" eb="2">
      <t>カイキ</t>
    </rPh>
    <rPh sb="2" eb="4">
      <t>セッペン</t>
    </rPh>
    <phoneticPr fontId="1"/>
  </si>
  <si>
    <t>学生番号</t>
    <rPh sb="0" eb="2">
      <t>ガクセイ</t>
    </rPh>
    <rPh sb="2" eb="4">
      <t>バンゴウ</t>
    </rPh>
    <phoneticPr fontId="1"/>
  </si>
  <si>
    <t>入試(x)</t>
    <rPh sb="0" eb="2">
      <t>ニュウシ</t>
    </rPh>
    <phoneticPr fontId="1"/>
  </si>
  <si>
    <t>期末(y)</t>
    <rPh sb="0" eb="2">
      <t>キマツ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</si>
</sst>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もとのデータ!$C$1</c:f>
              <c:strCache>
                <c:ptCount val="1"/>
                <c:pt idx="0">
                  <c:v>期末(y)</c:v>
                </c:pt>
              </c:strCache>
            </c:strRef>
          </c:tx>
          <c:spPr>
            <a:ln w="28575">
              <a:noFill/>
            </a:ln>
          </c:spPr>
          <c:xVal>
            <c:numRef>
              <c:f>もとのデータ!$B$2:$B$13</c:f>
              <c:numCache>
                <c:formatCode>0_ </c:formatCode>
                <c:ptCount val="12"/>
                <c:pt idx="0">
                  <c:v>129</c:v>
                </c:pt>
                <c:pt idx="1">
                  <c:v>179</c:v>
                </c:pt>
                <c:pt idx="2">
                  <c:v>347</c:v>
                </c:pt>
                <c:pt idx="3">
                  <c:v>328</c:v>
                </c:pt>
                <c:pt idx="4">
                  <c:v>286</c:v>
                </c:pt>
                <c:pt idx="5">
                  <c:v>256</c:v>
                </c:pt>
                <c:pt idx="6">
                  <c:v>477</c:v>
                </c:pt>
                <c:pt idx="7">
                  <c:v>430</c:v>
                </c:pt>
                <c:pt idx="8">
                  <c:v>327</c:v>
                </c:pt>
                <c:pt idx="9">
                  <c:v>245</c:v>
                </c:pt>
                <c:pt idx="10">
                  <c:v>286</c:v>
                </c:pt>
                <c:pt idx="11">
                  <c:v>326</c:v>
                </c:pt>
              </c:numCache>
            </c:numRef>
          </c:xVal>
          <c:yVal>
            <c:numRef>
              <c:f>もとのデータ!$C$2:$C$13</c:f>
              <c:numCache>
                <c:formatCode>0_ </c:formatCode>
                <c:ptCount val="12"/>
                <c:pt idx="0">
                  <c:v>370</c:v>
                </c:pt>
                <c:pt idx="1">
                  <c:v>361</c:v>
                </c:pt>
                <c:pt idx="2">
                  <c:v>405</c:v>
                </c:pt>
                <c:pt idx="3">
                  <c:v>302</c:v>
                </c:pt>
                <c:pt idx="4">
                  <c:v>496</c:v>
                </c:pt>
                <c:pt idx="5">
                  <c:v>323</c:v>
                </c:pt>
                <c:pt idx="6">
                  <c:v>374</c:v>
                </c:pt>
                <c:pt idx="7">
                  <c:v>332</c:v>
                </c:pt>
                <c:pt idx="8">
                  <c:v>435</c:v>
                </c:pt>
                <c:pt idx="9">
                  <c:v>165</c:v>
                </c:pt>
                <c:pt idx="10">
                  <c:v>375</c:v>
                </c:pt>
                <c:pt idx="11">
                  <c:v>466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75328"/>
        <c:axId val="65477248"/>
      </c:scatterChart>
      <c:valAx>
        <c:axId val="6547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入学試験の点数</a:t>
                </a:r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65477248"/>
        <c:crosses val="autoZero"/>
        <c:crossBetween val="midCat"/>
      </c:valAx>
      <c:valAx>
        <c:axId val="6547724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学期末試験の点数</a:t>
                </a:r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65475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データ追加!$C$1</c:f>
              <c:strCache>
                <c:ptCount val="1"/>
                <c:pt idx="0">
                  <c:v>期末(y)</c:v>
                </c:pt>
              </c:strCache>
            </c:strRef>
          </c:tx>
          <c:spPr>
            <a:ln w="28575">
              <a:noFill/>
            </a:ln>
          </c:spPr>
          <c:xVal>
            <c:numRef>
              <c:f>データ追加!$B$2:$B$15</c:f>
              <c:numCache>
                <c:formatCode>0_ </c:formatCode>
                <c:ptCount val="14"/>
                <c:pt idx="0">
                  <c:v>129</c:v>
                </c:pt>
                <c:pt idx="1">
                  <c:v>179</c:v>
                </c:pt>
                <c:pt idx="2">
                  <c:v>347</c:v>
                </c:pt>
                <c:pt idx="3">
                  <c:v>328</c:v>
                </c:pt>
                <c:pt idx="4">
                  <c:v>286</c:v>
                </c:pt>
                <c:pt idx="5">
                  <c:v>256</c:v>
                </c:pt>
                <c:pt idx="6">
                  <c:v>477</c:v>
                </c:pt>
                <c:pt idx="7">
                  <c:v>430</c:v>
                </c:pt>
                <c:pt idx="8">
                  <c:v>327</c:v>
                </c:pt>
                <c:pt idx="9">
                  <c:v>245</c:v>
                </c:pt>
                <c:pt idx="10">
                  <c:v>286</c:v>
                </c:pt>
                <c:pt idx="11">
                  <c:v>326</c:v>
                </c:pt>
                <c:pt idx="12">
                  <c:v>100</c:v>
                </c:pt>
                <c:pt idx="13">
                  <c:v>500</c:v>
                </c:pt>
              </c:numCache>
            </c:numRef>
          </c:xVal>
          <c:yVal>
            <c:numRef>
              <c:f>データ追加!$C$2:$C$15</c:f>
              <c:numCache>
                <c:formatCode>0_ </c:formatCode>
                <c:ptCount val="14"/>
                <c:pt idx="0">
                  <c:v>370</c:v>
                </c:pt>
                <c:pt idx="1">
                  <c:v>361</c:v>
                </c:pt>
                <c:pt idx="2">
                  <c:v>405</c:v>
                </c:pt>
                <c:pt idx="3">
                  <c:v>302</c:v>
                </c:pt>
                <c:pt idx="4">
                  <c:v>496</c:v>
                </c:pt>
                <c:pt idx="5">
                  <c:v>323</c:v>
                </c:pt>
                <c:pt idx="6">
                  <c:v>374</c:v>
                </c:pt>
                <c:pt idx="7">
                  <c:v>332</c:v>
                </c:pt>
                <c:pt idx="8">
                  <c:v>435</c:v>
                </c:pt>
                <c:pt idx="9">
                  <c:v>165</c:v>
                </c:pt>
                <c:pt idx="10">
                  <c:v>375</c:v>
                </c:pt>
                <c:pt idx="11">
                  <c:v>466</c:v>
                </c:pt>
                <c:pt idx="12">
                  <c:v>100</c:v>
                </c:pt>
                <c:pt idx="13">
                  <c:v>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36480"/>
        <c:axId val="66038400"/>
      </c:scatterChart>
      <c:valAx>
        <c:axId val="6603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入学試験の点数</a:t>
                </a:r>
              </a:p>
            </c:rich>
          </c:tx>
          <c:overlay val="0"/>
        </c:title>
        <c:numFmt formatCode="0_ " sourceLinked="1"/>
        <c:majorTickMark val="out"/>
        <c:minorTickMark val="none"/>
        <c:tickLblPos val="nextTo"/>
        <c:crossAx val="66038400"/>
        <c:crosses val="autoZero"/>
        <c:crossBetween val="midCat"/>
      </c:valAx>
      <c:valAx>
        <c:axId val="6603840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学期末試験の点数</a:t>
                </a:r>
              </a:p>
            </c:rich>
          </c:tx>
          <c:overlay val="0"/>
        </c:title>
        <c:numFmt formatCode="0_ " sourceLinked="1"/>
        <c:majorTickMark val="out"/>
        <c:minorTickMark val="none"/>
        <c:tickLblPos val="nextTo"/>
        <c:crossAx val="66036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15</xdr:row>
      <xdr:rowOff>104775</xdr:rowOff>
    </xdr:from>
    <xdr:to>
      <xdr:col>9</xdr:col>
      <xdr:colOff>619125</xdr:colOff>
      <xdr:row>31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17</xdr:row>
      <xdr:rowOff>104775</xdr:rowOff>
    </xdr:from>
    <xdr:to>
      <xdr:col>9</xdr:col>
      <xdr:colOff>619125</xdr:colOff>
      <xdr:row>33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defaultRowHeight="13.5" x14ac:dyDescent="0.15"/>
  <cols>
    <col min="4" max="4" width="9" customWidth="1"/>
    <col min="6" max="6" width="9.625" customWidth="1"/>
    <col min="7" max="7" width="9.5" bestFit="1" customWidth="1"/>
    <col min="8" max="8" width="9.125" bestFit="1" customWidth="1"/>
  </cols>
  <sheetData>
    <row r="1" spans="1:8" x14ac:dyDescent="0.15">
      <c r="A1" s="1" t="s">
        <v>12</v>
      </c>
      <c r="B1" s="1" t="s">
        <v>13</v>
      </c>
      <c r="C1" s="1" t="s">
        <v>14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</row>
    <row r="2" spans="1:8" x14ac:dyDescent="0.15">
      <c r="A2">
        <v>1</v>
      </c>
      <c r="B2" s="5">
        <v>129</v>
      </c>
      <c r="C2" s="5">
        <v>370</v>
      </c>
      <c r="D2" s="2">
        <f>B2-$B$15</f>
        <v>-172.33333333333331</v>
      </c>
      <c r="E2" s="2">
        <f>C2-$C$15</f>
        <v>3</v>
      </c>
      <c r="F2" s="2">
        <f>D2^2</f>
        <v>29698.77777777777</v>
      </c>
      <c r="G2" s="2">
        <f>E2^2</f>
        <v>9</v>
      </c>
      <c r="H2" s="2">
        <f>D2*E2</f>
        <v>-517</v>
      </c>
    </row>
    <row r="3" spans="1:8" x14ac:dyDescent="0.15">
      <c r="A3">
        <v>2</v>
      </c>
      <c r="B3" s="5">
        <v>179</v>
      </c>
      <c r="C3" s="5">
        <v>361</v>
      </c>
      <c r="D3" s="2">
        <f t="shared" ref="D3:D13" si="0">B3-$B$15</f>
        <v>-122.33333333333331</v>
      </c>
      <c r="E3" s="2">
        <f t="shared" ref="E3:E13" si="1">C3-$C$15</f>
        <v>-6</v>
      </c>
      <c r="F3" s="2">
        <f t="shared" ref="F3:F13" si="2">D3^2</f>
        <v>14965.44444444444</v>
      </c>
      <c r="G3" s="2">
        <f t="shared" ref="G3:G13" si="3">E3^2</f>
        <v>36</v>
      </c>
      <c r="H3" s="2">
        <f t="shared" ref="H3:H13" si="4">D3*E3</f>
        <v>733.99999999999989</v>
      </c>
    </row>
    <row r="4" spans="1:8" x14ac:dyDescent="0.15">
      <c r="A4">
        <v>3</v>
      </c>
      <c r="B4" s="5">
        <v>347</v>
      </c>
      <c r="C4" s="5">
        <v>405</v>
      </c>
      <c r="D4" s="2">
        <f t="shared" si="0"/>
        <v>45.666666666666686</v>
      </c>
      <c r="E4" s="2">
        <f t="shared" si="1"/>
        <v>38</v>
      </c>
      <c r="F4" s="2">
        <f t="shared" si="2"/>
        <v>2085.4444444444462</v>
      </c>
      <c r="G4" s="2">
        <f t="shared" si="3"/>
        <v>1444</v>
      </c>
      <c r="H4" s="2">
        <f t="shared" si="4"/>
        <v>1735.3333333333339</v>
      </c>
    </row>
    <row r="5" spans="1:8" x14ac:dyDescent="0.15">
      <c r="A5">
        <v>4</v>
      </c>
      <c r="B5" s="5">
        <v>328</v>
      </c>
      <c r="C5" s="5">
        <v>302</v>
      </c>
      <c r="D5" s="2">
        <f t="shared" si="0"/>
        <v>26.666666666666686</v>
      </c>
      <c r="E5" s="2">
        <f t="shared" si="1"/>
        <v>-65</v>
      </c>
      <c r="F5" s="2">
        <f t="shared" si="2"/>
        <v>711.11111111111211</v>
      </c>
      <c r="G5" s="2">
        <f t="shared" si="3"/>
        <v>4225</v>
      </c>
      <c r="H5" s="2">
        <f t="shared" si="4"/>
        <v>-1733.3333333333346</v>
      </c>
    </row>
    <row r="6" spans="1:8" x14ac:dyDescent="0.15">
      <c r="A6">
        <v>5</v>
      </c>
      <c r="B6" s="5">
        <v>286</v>
      </c>
      <c r="C6" s="5">
        <v>496</v>
      </c>
      <c r="D6" s="2">
        <f t="shared" si="0"/>
        <v>-15.333333333333314</v>
      </c>
      <c r="E6" s="2">
        <f t="shared" si="1"/>
        <v>129</v>
      </c>
      <c r="F6" s="2">
        <f t="shared" si="2"/>
        <v>235.11111111111052</v>
      </c>
      <c r="G6" s="2">
        <f t="shared" si="3"/>
        <v>16641</v>
      </c>
      <c r="H6" s="2">
        <f t="shared" si="4"/>
        <v>-1977.9999999999975</v>
      </c>
    </row>
    <row r="7" spans="1:8" x14ac:dyDescent="0.15">
      <c r="A7">
        <v>6</v>
      </c>
      <c r="B7" s="5">
        <v>256</v>
      </c>
      <c r="C7" s="5">
        <v>323</v>
      </c>
      <c r="D7" s="2">
        <f t="shared" si="0"/>
        <v>-45.333333333333314</v>
      </c>
      <c r="E7" s="2">
        <f t="shared" si="1"/>
        <v>-44</v>
      </c>
      <c r="F7" s="2">
        <f t="shared" si="2"/>
        <v>2055.1111111111095</v>
      </c>
      <c r="G7" s="2">
        <f t="shared" si="3"/>
        <v>1936</v>
      </c>
      <c r="H7" s="2">
        <f t="shared" si="4"/>
        <v>1994.6666666666658</v>
      </c>
    </row>
    <row r="8" spans="1:8" x14ac:dyDescent="0.15">
      <c r="A8">
        <v>7</v>
      </c>
      <c r="B8" s="5">
        <v>477</v>
      </c>
      <c r="C8" s="5">
        <v>374</v>
      </c>
      <c r="D8" s="2">
        <f t="shared" si="0"/>
        <v>175.66666666666669</v>
      </c>
      <c r="E8" s="2">
        <f t="shared" si="1"/>
        <v>7</v>
      </c>
      <c r="F8" s="2">
        <f t="shared" si="2"/>
        <v>30858.777777777785</v>
      </c>
      <c r="G8" s="2">
        <f t="shared" si="3"/>
        <v>49</v>
      </c>
      <c r="H8" s="2">
        <f t="shared" si="4"/>
        <v>1229.6666666666667</v>
      </c>
    </row>
    <row r="9" spans="1:8" x14ac:dyDescent="0.15">
      <c r="A9">
        <v>8</v>
      </c>
      <c r="B9" s="5">
        <v>430</v>
      </c>
      <c r="C9" s="5">
        <v>332</v>
      </c>
      <c r="D9" s="2">
        <f t="shared" si="0"/>
        <v>128.66666666666669</v>
      </c>
      <c r="E9" s="2">
        <f t="shared" si="1"/>
        <v>-35</v>
      </c>
      <c r="F9" s="2">
        <f t="shared" si="2"/>
        <v>16555.111111111117</v>
      </c>
      <c r="G9" s="2">
        <f t="shared" si="3"/>
        <v>1225</v>
      </c>
      <c r="H9" s="2">
        <f t="shared" si="4"/>
        <v>-4503.3333333333339</v>
      </c>
    </row>
    <row r="10" spans="1:8" x14ac:dyDescent="0.15">
      <c r="A10">
        <v>9</v>
      </c>
      <c r="B10" s="5">
        <v>327</v>
      </c>
      <c r="C10" s="5">
        <v>435</v>
      </c>
      <c r="D10" s="2">
        <f t="shared" si="0"/>
        <v>25.666666666666686</v>
      </c>
      <c r="E10" s="2">
        <f t="shared" si="1"/>
        <v>68</v>
      </c>
      <c r="F10" s="2">
        <f t="shared" si="2"/>
        <v>658.77777777777874</v>
      </c>
      <c r="G10" s="2">
        <f t="shared" si="3"/>
        <v>4624</v>
      </c>
      <c r="H10" s="2">
        <f t="shared" si="4"/>
        <v>1745.3333333333346</v>
      </c>
    </row>
    <row r="11" spans="1:8" x14ac:dyDescent="0.15">
      <c r="A11">
        <v>10</v>
      </c>
      <c r="B11" s="5">
        <v>245</v>
      </c>
      <c r="C11" s="5">
        <v>165</v>
      </c>
      <c r="D11" s="2">
        <f t="shared" si="0"/>
        <v>-56.333333333333314</v>
      </c>
      <c r="E11" s="2">
        <f t="shared" si="1"/>
        <v>-202</v>
      </c>
      <c r="F11" s="2">
        <f t="shared" si="2"/>
        <v>3173.4444444444425</v>
      </c>
      <c r="G11" s="2">
        <f t="shared" si="3"/>
        <v>40804</v>
      </c>
      <c r="H11" s="2">
        <f t="shared" si="4"/>
        <v>11379.33333333333</v>
      </c>
    </row>
    <row r="12" spans="1:8" x14ac:dyDescent="0.15">
      <c r="A12">
        <v>11</v>
      </c>
      <c r="B12" s="5">
        <v>286</v>
      </c>
      <c r="C12" s="5">
        <v>375</v>
      </c>
      <c r="D12" s="2">
        <f t="shared" si="0"/>
        <v>-15.333333333333314</v>
      </c>
      <c r="E12" s="2">
        <f t="shared" si="1"/>
        <v>8</v>
      </c>
      <c r="F12" s="2">
        <f t="shared" si="2"/>
        <v>235.11111111111052</v>
      </c>
      <c r="G12" s="2">
        <f t="shared" si="3"/>
        <v>64</v>
      </c>
      <c r="H12" s="2">
        <f t="shared" si="4"/>
        <v>-122.66666666666652</v>
      </c>
    </row>
    <row r="13" spans="1:8" x14ac:dyDescent="0.15">
      <c r="A13" s="3">
        <v>12</v>
      </c>
      <c r="B13" s="6">
        <v>326</v>
      </c>
      <c r="C13" s="6">
        <v>466</v>
      </c>
      <c r="D13" s="4">
        <f t="shared" si="0"/>
        <v>24.666666666666686</v>
      </c>
      <c r="E13" s="4">
        <f t="shared" si="1"/>
        <v>99</v>
      </c>
      <c r="F13" s="4">
        <f t="shared" si="2"/>
        <v>608.44444444444537</v>
      </c>
      <c r="G13" s="4">
        <f t="shared" si="3"/>
        <v>9801</v>
      </c>
      <c r="H13" s="4">
        <f t="shared" si="4"/>
        <v>2442.0000000000018</v>
      </c>
    </row>
    <row r="14" spans="1:8" x14ac:dyDescent="0.15">
      <c r="A14" t="s">
        <v>5</v>
      </c>
      <c r="B14" s="5">
        <f>SUM(B2:B13)</f>
        <v>3616</v>
      </c>
      <c r="C14" s="5">
        <f>SUM(C2:C13)</f>
        <v>4404</v>
      </c>
      <c r="F14" s="2">
        <f>SUM(F2:F13)</f>
        <v>101840.66666666666</v>
      </c>
      <c r="G14" s="2">
        <f>SUM(G2:G13)</f>
        <v>80858</v>
      </c>
      <c r="H14" s="2">
        <f>SUM(H2:H13)</f>
        <v>12406.000000000002</v>
      </c>
    </row>
    <row r="15" spans="1:8" x14ac:dyDescent="0.15">
      <c r="A15" t="s">
        <v>6</v>
      </c>
      <c r="B15" s="2">
        <f>AVERAGE(B2:B13)</f>
        <v>301.33333333333331</v>
      </c>
      <c r="C15" s="2">
        <f>AVERAGE(C2:C13)</f>
        <v>367</v>
      </c>
    </row>
    <row r="16" spans="1:8" x14ac:dyDescent="0.15">
      <c r="A16" t="s">
        <v>7</v>
      </c>
      <c r="B16" s="2">
        <f>_xlfn.VAR.S(B2:B13)</f>
        <v>9258.2424242424313</v>
      </c>
      <c r="C16" s="2">
        <f>_xlfn.VAR.S(C2:C13)</f>
        <v>7350.727272727273</v>
      </c>
    </row>
    <row r="17" spans="1:3" x14ac:dyDescent="0.15">
      <c r="A17" t="s">
        <v>8</v>
      </c>
      <c r="B17" s="2">
        <f>_xlfn.STDEV.S(B2:B13)</f>
        <v>96.219761090133829</v>
      </c>
      <c r="C17" s="2">
        <f>_xlfn.STDEV.S(C2:C13)</f>
        <v>85.736382433172864</v>
      </c>
    </row>
    <row r="19" spans="1:3" x14ac:dyDescent="0.15">
      <c r="A19" t="s">
        <v>9</v>
      </c>
      <c r="B19" s="2">
        <f>CORREL(B2:B13,C2:C13)</f>
        <v>0.13671295248501605</v>
      </c>
    </row>
    <row r="20" spans="1:3" x14ac:dyDescent="0.15">
      <c r="A20" t="s">
        <v>11</v>
      </c>
      <c r="B20" s="2">
        <f>INTERCEPT(C2:C13,B2:B13)</f>
        <v>330.29225391297518</v>
      </c>
    </row>
    <row r="21" spans="1:3" x14ac:dyDescent="0.15">
      <c r="A21" t="s">
        <v>10</v>
      </c>
      <c r="B21" s="2">
        <f>SLOPE(C2:C13,B2:B13)</f>
        <v>0.12181774143924172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3.5" x14ac:dyDescent="0.15"/>
  <cols>
    <col min="4" max="4" width="9" customWidth="1"/>
    <col min="6" max="6" width="9.625" customWidth="1"/>
    <col min="7" max="7" width="10.5" bestFit="1" customWidth="1"/>
    <col min="8" max="8" width="9.125" bestFit="1" customWidth="1"/>
  </cols>
  <sheetData>
    <row r="1" spans="1:8" x14ac:dyDescent="0.15">
      <c r="A1" s="1" t="s">
        <v>12</v>
      </c>
      <c r="B1" s="1" t="s">
        <v>13</v>
      </c>
      <c r="C1" s="1" t="s">
        <v>14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</row>
    <row r="2" spans="1:8" x14ac:dyDescent="0.15">
      <c r="A2">
        <v>1</v>
      </c>
      <c r="B2" s="5">
        <v>129</v>
      </c>
      <c r="C2" s="5">
        <v>370</v>
      </c>
      <c r="D2" s="2">
        <f>B2-$B$17</f>
        <v>-172.14285714285717</v>
      </c>
      <c r="E2" s="2">
        <f>C2-$C$17</f>
        <v>12.571428571428555</v>
      </c>
      <c r="F2" s="2">
        <f>D2^2</f>
        <v>29633.163265306132</v>
      </c>
      <c r="G2" s="2">
        <f>E2^2</f>
        <v>158.04081632653021</v>
      </c>
      <c r="H2" s="2">
        <f>D2*E2</f>
        <v>-2164.0816326530589</v>
      </c>
    </row>
    <row r="3" spans="1:8" x14ac:dyDescent="0.15">
      <c r="A3">
        <v>2</v>
      </c>
      <c r="B3" s="5">
        <v>179</v>
      </c>
      <c r="C3" s="5">
        <v>361</v>
      </c>
      <c r="D3" s="2">
        <f t="shared" ref="D3:D14" si="0">B3-$B$17</f>
        <v>-122.14285714285717</v>
      </c>
      <c r="E3" s="2">
        <f t="shared" ref="E3:E14" si="1">C3-$C$17</f>
        <v>3.5714285714285552</v>
      </c>
      <c r="F3" s="2">
        <f t="shared" ref="F3:G14" si="2">D3^2</f>
        <v>14918.877551020414</v>
      </c>
      <c r="G3" s="2">
        <f t="shared" si="2"/>
        <v>12.75510204081621</v>
      </c>
      <c r="H3" s="2">
        <f t="shared" ref="H3:H14" si="3">D3*E3</f>
        <v>-436.2244897959165</v>
      </c>
    </row>
    <row r="4" spans="1:8" x14ac:dyDescent="0.15">
      <c r="A4">
        <v>3</v>
      </c>
      <c r="B4" s="5">
        <v>347</v>
      </c>
      <c r="C4" s="5">
        <v>405</v>
      </c>
      <c r="D4" s="2">
        <f t="shared" si="0"/>
        <v>45.857142857142833</v>
      </c>
      <c r="E4" s="2">
        <f t="shared" si="1"/>
        <v>47.571428571428555</v>
      </c>
      <c r="F4" s="2">
        <f t="shared" si="2"/>
        <v>2102.8775510204059</v>
      </c>
      <c r="G4" s="2">
        <f t="shared" si="2"/>
        <v>2263.0408163265292</v>
      </c>
      <c r="H4" s="2">
        <f t="shared" si="3"/>
        <v>2181.4897959183654</v>
      </c>
    </row>
    <row r="5" spans="1:8" x14ac:dyDescent="0.15">
      <c r="A5">
        <v>4</v>
      </c>
      <c r="B5" s="5">
        <v>328</v>
      </c>
      <c r="C5" s="5">
        <v>302</v>
      </c>
      <c r="D5" s="2">
        <f t="shared" si="0"/>
        <v>26.857142857142833</v>
      </c>
      <c r="E5" s="2">
        <f t="shared" si="1"/>
        <v>-55.428571428571445</v>
      </c>
      <c r="F5" s="2">
        <f t="shared" si="2"/>
        <v>721.30612244897827</v>
      </c>
      <c r="G5" s="2">
        <f t="shared" si="2"/>
        <v>3072.3265306122466</v>
      </c>
      <c r="H5" s="2">
        <f t="shared" si="3"/>
        <v>-1488.653061224489</v>
      </c>
    </row>
    <row r="6" spans="1:8" x14ac:dyDescent="0.15">
      <c r="A6">
        <v>5</v>
      </c>
      <c r="B6" s="5">
        <v>286</v>
      </c>
      <c r="C6" s="5">
        <v>496</v>
      </c>
      <c r="D6" s="2">
        <f t="shared" si="0"/>
        <v>-15.142857142857167</v>
      </c>
      <c r="E6" s="2">
        <f t="shared" si="1"/>
        <v>138.57142857142856</v>
      </c>
      <c r="F6" s="2">
        <f t="shared" si="2"/>
        <v>229.30612244898032</v>
      </c>
      <c r="G6" s="2">
        <f t="shared" si="2"/>
        <v>19202.040816326527</v>
      </c>
      <c r="H6" s="2">
        <f t="shared" si="3"/>
        <v>-2098.3673469387786</v>
      </c>
    </row>
    <row r="7" spans="1:8" x14ac:dyDescent="0.15">
      <c r="A7">
        <v>6</v>
      </c>
      <c r="B7" s="5">
        <v>256</v>
      </c>
      <c r="C7" s="5">
        <v>323</v>
      </c>
      <c r="D7" s="2">
        <f t="shared" si="0"/>
        <v>-45.142857142857167</v>
      </c>
      <c r="E7" s="2">
        <f t="shared" si="1"/>
        <v>-34.428571428571445</v>
      </c>
      <c r="F7" s="2">
        <f t="shared" si="2"/>
        <v>2037.8775510204105</v>
      </c>
      <c r="G7" s="2">
        <f t="shared" si="2"/>
        <v>1185.326530612246</v>
      </c>
      <c r="H7" s="2">
        <f t="shared" si="3"/>
        <v>1554.2040816326546</v>
      </c>
    </row>
    <row r="8" spans="1:8" x14ac:dyDescent="0.15">
      <c r="A8">
        <v>7</v>
      </c>
      <c r="B8" s="5">
        <v>477</v>
      </c>
      <c r="C8" s="5">
        <v>374</v>
      </c>
      <c r="D8" s="2">
        <f t="shared" si="0"/>
        <v>175.85714285714283</v>
      </c>
      <c r="E8" s="2">
        <f t="shared" si="1"/>
        <v>16.571428571428555</v>
      </c>
      <c r="F8" s="2">
        <f t="shared" si="2"/>
        <v>30925.734693877541</v>
      </c>
      <c r="G8" s="2">
        <f t="shared" si="2"/>
        <v>274.61224489795865</v>
      </c>
      <c r="H8" s="2">
        <f t="shared" si="3"/>
        <v>2914.2040816326498</v>
      </c>
    </row>
    <row r="9" spans="1:8" x14ac:dyDescent="0.15">
      <c r="A9">
        <v>8</v>
      </c>
      <c r="B9" s="5">
        <v>430</v>
      </c>
      <c r="C9" s="5">
        <v>332</v>
      </c>
      <c r="D9" s="2">
        <f t="shared" si="0"/>
        <v>128.85714285714283</v>
      </c>
      <c r="E9" s="2">
        <f t="shared" si="1"/>
        <v>-25.428571428571445</v>
      </c>
      <c r="F9" s="2">
        <f t="shared" si="2"/>
        <v>16604.163265306117</v>
      </c>
      <c r="G9" s="2">
        <f t="shared" si="2"/>
        <v>646.61224489795995</v>
      </c>
      <c r="H9" s="2">
        <f t="shared" si="3"/>
        <v>-3276.6530612244915</v>
      </c>
    </row>
    <row r="10" spans="1:8" x14ac:dyDescent="0.15">
      <c r="A10">
        <v>9</v>
      </c>
      <c r="B10" s="5">
        <v>327</v>
      </c>
      <c r="C10" s="5">
        <v>435</v>
      </c>
      <c r="D10" s="2">
        <f t="shared" si="0"/>
        <v>25.857142857142833</v>
      </c>
      <c r="E10" s="2">
        <f t="shared" si="1"/>
        <v>77.571428571428555</v>
      </c>
      <c r="F10" s="2">
        <f t="shared" si="2"/>
        <v>668.59183673469261</v>
      </c>
      <c r="G10" s="2">
        <f t="shared" si="2"/>
        <v>6017.3265306122421</v>
      </c>
      <c r="H10" s="2">
        <f t="shared" si="3"/>
        <v>2005.7755102040794</v>
      </c>
    </row>
    <row r="11" spans="1:8" x14ac:dyDescent="0.15">
      <c r="A11">
        <v>10</v>
      </c>
      <c r="B11" s="5">
        <v>245</v>
      </c>
      <c r="C11" s="5">
        <v>165</v>
      </c>
      <c r="D11" s="2">
        <f t="shared" si="0"/>
        <v>-56.142857142857167</v>
      </c>
      <c r="E11" s="2">
        <f t="shared" si="1"/>
        <v>-192.42857142857144</v>
      </c>
      <c r="F11" s="2">
        <f t="shared" si="2"/>
        <v>3152.0204081632683</v>
      </c>
      <c r="G11" s="2">
        <f t="shared" si="2"/>
        <v>37028.755102040821</v>
      </c>
      <c r="H11" s="2">
        <f t="shared" si="3"/>
        <v>10803.489795918373</v>
      </c>
    </row>
    <row r="12" spans="1:8" x14ac:dyDescent="0.15">
      <c r="A12">
        <v>11</v>
      </c>
      <c r="B12" s="5">
        <v>286</v>
      </c>
      <c r="C12" s="5">
        <v>375</v>
      </c>
      <c r="D12" s="2">
        <f t="shared" si="0"/>
        <v>-15.142857142857167</v>
      </c>
      <c r="E12" s="2">
        <f t="shared" si="1"/>
        <v>17.571428571428555</v>
      </c>
      <c r="F12" s="2">
        <f t="shared" si="2"/>
        <v>229.30612244898032</v>
      </c>
      <c r="G12" s="2">
        <f t="shared" si="2"/>
        <v>308.75510204081576</v>
      </c>
      <c r="H12" s="2">
        <f t="shared" si="3"/>
        <v>-266.08163265306143</v>
      </c>
    </row>
    <row r="13" spans="1:8" x14ac:dyDescent="0.15">
      <c r="A13">
        <v>12</v>
      </c>
      <c r="B13" s="5">
        <v>326</v>
      </c>
      <c r="C13" s="5">
        <v>466</v>
      </c>
      <c r="D13" s="2">
        <f t="shared" si="0"/>
        <v>24.857142857142833</v>
      </c>
      <c r="E13" s="2">
        <f t="shared" si="1"/>
        <v>108.57142857142856</v>
      </c>
      <c r="F13" s="2">
        <f t="shared" si="2"/>
        <v>617.87755102040694</v>
      </c>
      <c r="G13" s="2">
        <f t="shared" si="2"/>
        <v>11787.755102040814</v>
      </c>
      <c r="H13" s="2">
        <f t="shared" si="3"/>
        <v>2698.7755102040787</v>
      </c>
    </row>
    <row r="14" spans="1:8" x14ac:dyDescent="0.15">
      <c r="A14">
        <v>13</v>
      </c>
      <c r="B14" s="5">
        <v>100</v>
      </c>
      <c r="C14" s="5">
        <v>100</v>
      </c>
      <c r="D14" s="2">
        <f t="shared" si="0"/>
        <v>-201.14285714285717</v>
      </c>
      <c r="E14" s="2">
        <f t="shared" si="1"/>
        <v>-257.42857142857144</v>
      </c>
      <c r="F14" s="2">
        <f t="shared" si="2"/>
        <v>40458.448979591849</v>
      </c>
      <c r="G14" s="2">
        <f t="shared" si="2"/>
        <v>66269.469387755104</v>
      </c>
      <c r="H14" s="2">
        <f t="shared" si="3"/>
        <v>51779.918367346945</v>
      </c>
    </row>
    <row r="15" spans="1:8" x14ac:dyDescent="0.15">
      <c r="A15" s="3">
        <v>14</v>
      </c>
      <c r="B15" s="6">
        <v>500</v>
      </c>
      <c r="C15" s="6">
        <v>500</v>
      </c>
      <c r="D15" s="4">
        <f>B15-$B$17</f>
        <v>198.85714285714283</v>
      </c>
      <c r="E15" s="4">
        <f>C15-$C$17</f>
        <v>142.57142857142856</v>
      </c>
      <c r="F15" s="4">
        <f>D15^2</f>
        <v>39544.16326530611</v>
      </c>
      <c r="G15" s="4">
        <f>E15^2</f>
        <v>20326.612244897955</v>
      </c>
      <c r="H15" s="4">
        <f>D15*E15</f>
        <v>28351.346938775503</v>
      </c>
    </row>
    <row r="16" spans="1:8" x14ac:dyDescent="0.15">
      <c r="A16" t="s">
        <v>5</v>
      </c>
      <c r="B16" s="5">
        <f>SUM(B2:B15)</f>
        <v>4216</v>
      </c>
      <c r="C16" s="5">
        <f>SUM(C2:C15)</f>
        <v>5004</v>
      </c>
      <c r="F16" s="2">
        <f>SUM(F2:F15)</f>
        <v>181843.71428571432</v>
      </c>
      <c r="G16" s="2">
        <f>SUM(G2:G15)</f>
        <v>168553.42857142855</v>
      </c>
      <c r="H16" s="2">
        <f>SUM(H2:H15)</f>
        <v>92559.142857142855</v>
      </c>
    </row>
    <row r="17" spans="1:3" x14ac:dyDescent="0.15">
      <c r="A17" t="s">
        <v>6</v>
      </c>
      <c r="B17" s="2">
        <f>AVERAGE(B2:B15)</f>
        <v>301.14285714285717</v>
      </c>
      <c r="C17" s="2">
        <f>AVERAGE(C2:C15)</f>
        <v>357.42857142857144</v>
      </c>
    </row>
    <row r="18" spans="1:3" x14ac:dyDescent="0.15">
      <c r="A18" t="s">
        <v>7</v>
      </c>
      <c r="B18" s="2">
        <f>VAR(B2:B15)</f>
        <v>13987.978021978024</v>
      </c>
      <c r="C18" s="2">
        <f>VAR(C2:C15)</f>
        <v>12965.648351648357</v>
      </c>
    </row>
    <row r="19" spans="1:3" x14ac:dyDescent="0.15">
      <c r="A19" t="s">
        <v>8</v>
      </c>
      <c r="B19" s="2">
        <f>STDEV(B2:B15)</f>
        <v>118.27078262182094</v>
      </c>
      <c r="C19" s="2">
        <f>STDEV(C2:C15)</f>
        <v>113.8668009195321</v>
      </c>
    </row>
    <row r="21" spans="1:3" x14ac:dyDescent="0.15">
      <c r="A21" t="s">
        <v>9</v>
      </c>
      <c r="B21" s="2">
        <f>CORREL(B2:B15,C2:C15)</f>
        <v>0.52869034810482363</v>
      </c>
    </row>
    <row r="22" spans="1:3" x14ac:dyDescent="0.15">
      <c r="A22" t="s">
        <v>11</v>
      </c>
      <c r="B22" s="2">
        <f>INTERCEPT(C2:C15,B2:B15)</f>
        <v>204.14571068091442</v>
      </c>
    </row>
    <row r="23" spans="1:3" x14ac:dyDescent="0.15">
      <c r="A23" t="s">
        <v>10</v>
      </c>
      <c r="B23" s="2">
        <f>SLOPE(C2:C15,B2:B15)</f>
        <v>0.5090038070368117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もとのデータ</vt:lpstr>
      <vt:lpstr>データ追加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</dc:creator>
  <cp:lastModifiedBy>Atsushi</cp:lastModifiedBy>
  <dcterms:created xsi:type="dcterms:W3CDTF">2013-01-06T02:50:06Z</dcterms:created>
  <dcterms:modified xsi:type="dcterms:W3CDTF">2015-01-11T11:28:27Z</dcterms:modified>
</cp:coreProperties>
</file>