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075" windowHeight="80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0" i="1" l="1"/>
  <c r="B21" i="1"/>
  <c r="B19" i="1"/>
  <c r="C17" i="1"/>
  <c r="B17" i="1"/>
  <c r="C16" i="1"/>
  <c r="B16" i="1"/>
  <c r="C15" i="1"/>
  <c r="E13" i="1" s="1"/>
  <c r="G13" i="1" s="1"/>
  <c r="B15" i="1"/>
  <c r="D3" i="1" s="1"/>
  <c r="C14" i="1"/>
  <c r="B14" i="1"/>
  <c r="F3" i="1" l="1"/>
  <c r="D2" i="1"/>
  <c r="D12" i="1"/>
  <c r="D10" i="1"/>
  <c r="D8" i="1"/>
  <c r="D6" i="1"/>
  <c r="D4" i="1"/>
  <c r="E2" i="1"/>
  <c r="G2" i="1" s="1"/>
  <c r="E11" i="1"/>
  <c r="G11" i="1" s="1"/>
  <c r="E9" i="1"/>
  <c r="G9" i="1" s="1"/>
  <c r="E7" i="1"/>
  <c r="G7" i="1" s="1"/>
  <c r="E5" i="1"/>
  <c r="G5" i="1" s="1"/>
  <c r="E3" i="1"/>
  <c r="G3" i="1" s="1"/>
  <c r="D13" i="1"/>
  <c r="D11" i="1"/>
  <c r="D9" i="1"/>
  <c r="D7" i="1"/>
  <c r="D5" i="1"/>
  <c r="E12" i="1"/>
  <c r="G12" i="1" s="1"/>
  <c r="E10" i="1"/>
  <c r="G10" i="1" s="1"/>
  <c r="E8" i="1"/>
  <c r="G8" i="1" s="1"/>
  <c r="E6" i="1"/>
  <c r="G6" i="1" s="1"/>
  <c r="E4" i="1"/>
  <c r="G4" i="1" s="1"/>
  <c r="G14" i="1"/>
  <c r="H7" i="1" l="1"/>
  <c r="F7" i="1"/>
  <c r="H11" i="1"/>
  <c r="F11" i="1"/>
  <c r="H4" i="1"/>
  <c r="F4" i="1"/>
  <c r="H8" i="1"/>
  <c r="F8" i="1"/>
  <c r="H12" i="1"/>
  <c r="F12" i="1"/>
  <c r="H5" i="1"/>
  <c r="F5" i="1"/>
  <c r="H9" i="1"/>
  <c r="F9" i="1"/>
  <c r="H13" i="1"/>
  <c r="F13" i="1"/>
  <c r="H6" i="1"/>
  <c r="F6" i="1"/>
  <c r="H10" i="1"/>
  <c r="F10" i="1"/>
  <c r="H2" i="1"/>
  <c r="F2" i="1"/>
  <c r="F14" i="1" s="1"/>
  <c r="H3" i="1"/>
  <c r="H14" i="1" l="1"/>
</calcChain>
</file>

<file path=xl/sharedStrings.xml><?xml version="1.0" encoding="utf-8"?>
<sst xmlns="http://schemas.openxmlformats.org/spreadsheetml/2006/main" count="15" uniqueCount="15">
  <si>
    <t>xの偏差</t>
    <rPh sb="2" eb="4">
      <t>ヘンサ</t>
    </rPh>
    <phoneticPr fontId="1"/>
  </si>
  <si>
    <t>yの偏差</t>
    <rPh sb="2" eb="4">
      <t>ヘンサ</t>
    </rPh>
    <phoneticPr fontId="1"/>
  </si>
  <si>
    <t>偏差の積</t>
    <rPh sb="0" eb="2">
      <t>ヘンサ</t>
    </rPh>
    <rPh sb="3" eb="4">
      <t>セキ</t>
    </rPh>
    <phoneticPr fontId="1"/>
  </si>
  <si>
    <t>学生番号</t>
    <rPh sb="0" eb="2">
      <t>ガクセイ</t>
    </rPh>
    <rPh sb="2" eb="4">
      <t>バンゴウ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</si>
  <si>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</si>
  <si>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</si>
  <si>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xの偏差^2</t>
    <rPh sb="2" eb="4">
      <t>ヘンサ</t>
    </rPh>
    <phoneticPr fontId="1"/>
  </si>
  <si>
    <t>yの偏差^2</t>
    <rPh sb="2" eb="4">
      <t>ヘンサ</t>
    </rPh>
    <phoneticPr fontId="1"/>
  </si>
  <si>
    <t>相関係数</t>
    <rPh sb="0" eb="2">
      <t>ソウカン</t>
    </rPh>
    <rPh sb="2" eb="4">
      <t>ケイスウ</t>
    </rPh>
    <phoneticPr fontId="1"/>
  </si>
  <si>
    <t>標準偏差</t>
    <rPh sb="0" eb="2">
      <t>ヒョウジュン</t>
    </rPh>
    <rPh sb="2" eb="4">
      <t>ヘンサ</t>
    </rPh>
    <phoneticPr fontId="1"/>
  </si>
  <si>
    <t>不偏分散</t>
    <rPh sb="0" eb="2">
      <t>フヘン</t>
    </rPh>
    <rPh sb="2" eb="4">
      <t>ブンサン</t>
    </rPh>
    <phoneticPr fontId="1"/>
  </si>
  <si>
    <t>身長(x)</t>
    <rPh sb="0" eb="2">
      <t>シンチョウ</t>
    </rPh>
    <phoneticPr fontId="1"/>
  </si>
  <si>
    <t>体重(y)</t>
    <rPh sb="0" eb="2">
      <t>タイジュウ</t>
    </rPh>
    <phoneticPr fontId="1"/>
  </si>
  <si>
    <t>回帰切片</t>
    <rPh sb="0" eb="2">
      <t>カイキ</t>
    </rPh>
    <rPh sb="2" eb="4">
      <t>セッペン</t>
    </rPh>
    <phoneticPr fontId="1"/>
  </si>
  <si>
    <t>回帰傾き</t>
    <rPh sb="0" eb="2">
      <t>カイキ</t>
    </rPh>
    <rPh sb="2" eb="3">
      <t>カタム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</si>
</sst>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体重(y)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Sheet1!$B$2:$B$13</c:f>
              <c:numCache>
                <c:formatCode>General</c:formatCode>
                <c:ptCount val="12"/>
                <c:pt idx="0">
                  <c:v>65</c:v>
                </c:pt>
                <c:pt idx="1">
                  <c:v>73</c:v>
                </c:pt>
                <c:pt idx="2">
                  <c:v>70</c:v>
                </c:pt>
                <c:pt idx="3">
                  <c:v>68</c:v>
                </c:pt>
                <c:pt idx="4">
                  <c:v>66</c:v>
                </c:pt>
                <c:pt idx="5">
                  <c:v>69</c:v>
                </c:pt>
                <c:pt idx="6">
                  <c:v>75</c:v>
                </c:pt>
                <c:pt idx="7">
                  <c:v>70</c:v>
                </c:pt>
                <c:pt idx="8">
                  <c:v>64</c:v>
                </c:pt>
                <c:pt idx="9">
                  <c:v>72</c:v>
                </c:pt>
                <c:pt idx="10">
                  <c:v>65</c:v>
                </c:pt>
                <c:pt idx="11">
                  <c:v>71</c:v>
                </c:pt>
              </c:numCache>
            </c:numRef>
          </c:xVal>
          <c:yVal>
            <c:numRef>
              <c:f>Sheet1!$C$2:$C$13</c:f>
              <c:numCache>
                <c:formatCode>General</c:formatCode>
                <c:ptCount val="12"/>
                <c:pt idx="0">
                  <c:v>124</c:v>
                </c:pt>
                <c:pt idx="1">
                  <c:v>184</c:v>
                </c:pt>
                <c:pt idx="2">
                  <c:v>161</c:v>
                </c:pt>
                <c:pt idx="3">
                  <c:v>164</c:v>
                </c:pt>
                <c:pt idx="4">
                  <c:v>140</c:v>
                </c:pt>
                <c:pt idx="5">
                  <c:v>154</c:v>
                </c:pt>
                <c:pt idx="6">
                  <c:v>210</c:v>
                </c:pt>
                <c:pt idx="7">
                  <c:v>164</c:v>
                </c:pt>
                <c:pt idx="8">
                  <c:v>126</c:v>
                </c:pt>
                <c:pt idx="9">
                  <c:v>172</c:v>
                </c:pt>
                <c:pt idx="10">
                  <c:v>133</c:v>
                </c:pt>
                <c:pt idx="11">
                  <c:v>150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97824"/>
        <c:axId val="66000000"/>
      </c:scatterChart>
      <c:valAx>
        <c:axId val="65997824"/>
        <c:scaling>
          <c:orientation val="minMax"/>
          <c:min val="6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身長（インチ）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6000000"/>
        <c:crosses val="autoZero"/>
        <c:crossBetween val="midCat"/>
      </c:valAx>
      <c:valAx>
        <c:axId val="6600000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体重（ポンド）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997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17</xdr:row>
      <xdr:rowOff>133349</xdr:rowOff>
    </xdr:from>
    <xdr:to>
      <xdr:col>10</xdr:col>
      <xdr:colOff>38100</xdr:colOff>
      <xdr:row>35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3.5" x14ac:dyDescent="0.15"/>
  <cols>
    <col min="2" max="2" width="10.5" bestFit="1" customWidth="1"/>
    <col min="7" max="8" width="10.5" bestFit="1" customWidth="1"/>
  </cols>
  <sheetData>
    <row r="1" spans="1:10" x14ac:dyDescent="0.15">
      <c r="A1" s="4" t="s">
        <v>3</v>
      </c>
      <c r="B1" s="4" t="s">
        <v>11</v>
      </c>
      <c r="C1" s="4" t="s">
        <v>12</v>
      </c>
      <c r="D1" s="4" t="s">
        <v>0</v>
      </c>
      <c r="E1" s="4" t="s">
        <v>1</v>
      </c>
      <c r="F1" s="4" t="s">
        <v>6</v>
      </c>
      <c r="G1" s="4" t="s">
        <v>7</v>
      </c>
      <c r="H1" s="4" t="s">
        <v>2</v>
      </c>
    </row>
    <row r="2" spans="1:10" x14ac:dyDescent="0.15">
      <c r="A2">
        <v>1</v>
      </c>
      <c r="B2">
        <v>65</v>
      </c>
      <c r="C2">
        <v>124</v>
      </c>
      <c r="D2">
        <f>B2-$B$15</f>
        <v>-4</v>
      </c>
      <c r="E2" s="1">
        <f>C2-$C$15</f>
        <v>-32.833333333333343</v>
      </c>
      <c r="F2">
        <f>D2^2</f>
        <v>16</v>
      </c>
      <c r="G2" s="1">
        <f>E2^2</f>
        <v>1078.0277777777785</v>
      </c>
      <c r="H2" s="1">
        <f t="shared" ref="H2:H13" si="0">D2*E2</f>
        <v>131.33333333333337</v>
      </c>
    </row>
    <row r="3" spans="1:10" x14ac:dyDescent="0.15">
      <c r="A3">
        <v>2</v>
      </c>
      <c r="B3">
        <v>73</v>
      </c>
      <c r="C3">
        <v>184</v>
      </c>
      <c r="D3">
        <f t="shared" ref="D3:D13" si="1">B3-$B$15</f>
        <v>4</v>
      </c>
      <c r="E3" s="1">
        <f t="shared" ref="E3:E12" si="2">C3-$C$15</f>
        <v>27.166666666666657</v>
      </c>
      <c r="F3">
        <f t="shared" ref="F3:F13" si="3">D3^2</f>
        <v>16</v>
      </c>
      <c r="G3" s="1">
        <f t="shared" ref="G3:G13" si="4">E3^2</f>
        <v>738.02777777777726</v>
      </c>
      <c r="H3" s="1">
        <f t="shared" si="0"/>
        <v>108.66666666666663</v>
      </c>
    </row>
    <row r="4" spans="1:10" x14ac:dyDescent="0.15">
      <c r="A4">
        <v>3</v>
      </c>
      <c r="B4">
        <v>70</v>
      </c>
      <c r="C4">
        <v>161</v>
      </c>
      <c r="D4">
        <f t="shared" si="1"/>
        <v>1</v>
      </c>
      <c r="E4" s="1">
        <f t="shared" si="2"/>
        <v>4.1666666666666572</v>
      </c>
      <c r="F4">
        <f t="shared" si="3"/>
        <v>1</v>
      </c>
      <c r="G4" s="1">
        <f t="shared" si="4"/>
        <v>17.361111111111033</v>
      </c>
      <c r="H4" s="1">
        <f t="shared" si="0"/>
        <v>4.1666666666666572</v>
      </c>
    </row>
    <row r="5" spans="1:10" x14ac:dyDescent="0.15">
      <c r="A5">
        <v>4</v>
      </c>
      <c r="B5">
        <v>68</v>
      </c>
      <c r="C5">
        <v>164</v>
      </c>
      <c r="D5">
        <f t="shared" si="1"/>
        <v>-1</v>
      </c>
      <c r="E5" s="1">
        <f t="shared" si="2"/>
        <v>7.1666666666666572</v>
      </c>
      <c r="F5">
        <f t="shared" si="3"/>
        <v>1</v>
      </c>
      <c r="G5" s="1">
        <f t="shared" si="4"/>
        <v>51.361111111110972</v>
      </c>
      <c r="H5" s="1">
        <f t="shared" si="0"/>
        <v>-7.1666666666666572</v>
      </c>
    </row>
    <row r="6" spans="1:10" x14ac:dyDescent="0.15">
      <c r="A6">
        <v>5</v>
      </c>
      <c r="B6">
        <v>66</v>
      </c>
      <c r="C6">
        <v>140</v>
      </c>
      <c r="D6">
        <f t="shared" si="1"/>
        <v>-3</v>
      </c>
      <c r="E6" s="1">
        <f t="shared" si="2"/>
        <v>-16.833333333333343</v>
      </c>
      <c r="F6">
        <f t="shared" si="3"/>
        <v>9</v>
      </c>
      <c r="G6" s="1">
        <f t="shared" si="4"/>
        <v>283.36111111111143</v>
      </c>
      <c r="H6" s="1">
        <f t="shared" si="0"/>
        <v>50.500000000000028</v>
      </c>
    </row>
    <row r="7" spans="1:10" x14ac:dyDescent="0.15">
      <c r="A7">
        <v>6</v>
      </c>
      <c r="B7">
        <v>69</v>
      </c>
      <c r="C7">
        <v>154</v>
      </c>
      <c r="D7">
        <f t="shared" si="1"/>
        <v>0</v>
      </c>
      <c r="E7" s="1">
        <f t="shared" si="2"/>
        <v>-2.8333333333333428</v>
      </c>
      <c r="F7">
        <f t="shared" si="3"/>
        <v>0</v>
      </c>
      <c r="G7" s="1">
        <f t="shared" si="4"/>
        <v>8.0277777777778319</v>
      </c>
      <c r="H7" s="1">
        <f t="shared" si="0"/>
        <v>0</v>
      </c>
    </row>
    <row r="8" spans="1:10" x14ac:dyDescent="0.15">
      <c r="A8">
        <v>7</v>
      </c>
      <c r="B8">
        <v>75</v>
      </c>
      <c r="C8">
        <v>210</v>
      </c>
      <c r="D8">
        <f t="shared" si="1"/>
        <v>6</v>
      </c>
      <c r="E8" s="1">
        <f t="shared" si="2"/>
        <v>53.166666666666657</v>
      </c>
      <c r="F8">
        <f t="shared" si="3"/>
        <v>36</v>
      </c>
      <c r="G8" s="1">
        <f t="shared" si="4"/>
        <v>2826.6944444444434</v>
      </c>
      <c r="H8" s="1">
        <f t="shared" si="0"/>
        <v>318.99999999999994</v>
      </c>
    </row>
    <row r="9" spans="1:10" x14ac:dyDescent="0.15">
      <c r="A9">
        <v>8</v>
      </c>
      <c r="B9">
        <v>70</v>
      </c>
      <c r="C9">
        <v>164</v>
      </c>
      <c r="D9">
        <f t="shared" si="1"/>
        <v>1</v>
      </c>
      <c r="E9" s="1">
        <f t="shared" si="2"/>
        <v>7.1666666666666572</v>
      </c>
      <c r="F9">
        <f t="shared" si="3"/>
        <v>1</v>
      </c>
      <c r="G9" s="1">
        <f t="shared" si="4"/>
        <v>51.361111111110972</v>
      </c>
      <c r="H9" s="1">
        <f t="shared" si="0"/>
        <v>7.1666666666666572</v>
      </c>
    </row>
    <row r="10" spans="1:10" x14ac:dyDescent="0.15">
      <c r="A10">
        <v>9</v>
      </c>
      <c r="B10">
        <v>64</v>
      </c>
      <c r="C10">
        <v>126</v>
      </c>
      <c r="D10">
        <f t="shared" si="1"/>
        <v>-5</v>
      </c>
      <c r="E10" s="1">
        <f t="shared" si="2"/>
        <v>-30.833333333333343</v>
      </c>
      <c r="F10">
        <f t="shared" si="3"/>
        <v>25</v>
      </c>
      <c r="G10" s="1">
        <f t="shared" si="4"/>
        <v>950.69444444444503</v>
      </c>
      <c r="H10" s="1">
        <f t="shared" si="0"/>
        <v>154.16666666666671</v>
      </c>
    </row>
    <row r="11" spans="1:10" x14ac:dyDescent="0.15">
      <c r="A11">
        <v>10</v>
      </c>
      <c r="B11">
        <v>72</v>
      </c>
      <c r="C11">
        <v>172</v>
      </c>
      <c r="D11">
        <f t="shared" si="1"/>
        <v>3</v>
      </c>
      <c r="E11" s="1">
        <f t="shared" si="2"/>
        <v>15.166666666666657</v>
      </c>
      <c r="F11">
        <f t="shared" si="3"/>
        <v>9</v>
      </c>
      <c r="G11" s="1">
        <f t="shared" si="4"/>
        <v>230.02777777777749</v>
      </c>
      <c r="H11" s="1">
        <f t="shared" si="0"/>
        <v>45.499999999999972</v>
      </c>
    </row>
    <row r="12" spans="1:10" x14ac:dyDescent="0.15">
      <c r="A12">
        <v>11</v>
      </c>
      <c r="B12">
        <v>65</v>
      </c>
      <c r="C12">
        <v>133</v>
      </c>
      <c r="D12">
        <f t="shared" si="1"/>
        <v>-4</v>
      </c>
      <c r="E12" s="1">
        <f t="shared" si="2"/>
        <v>-23.833333333333343</v>
      </c>
      <c r="F12">
        <f t="shared" si="3"/>
        <v>16</v>
      </c>
      <c r="G12" s="1">
        <f t="shared" si="4"/>
        <v>568.02777777777828</v>
      </c>
      <c r="H12" s="1">
        <f t="shared" si="0"/>
        <v>95.333333333333371</v>
      </c>
    </row>
    <row r="13" spans="1:10" x14ac:dyDescent="0.15">
      <c r="A13" s="3">
        <v>12</v>
      </c>
      <c r="B13" s="3">
        <v>71</v>
      </c>
      <c r="C13" s="3">
        <v>150</v>
      </c>
      <c r="D13" s="3">
        <f t="shared" si="1"/>
        <v>2</v>
      </c>
      <c r="E13" s="5">
        <f>C13-$C$15</f>
        <v>-6.8333333333333428</v>
      </c>
      <c r="F13" s="3">
        <f t="shared" si="3"/>
        <v>4</v>
      </c>
      <c r="G13" s="5">
        <f t="shared" si="4"/>
        <v>46.694444444444571</v>
      </c>
      <c r="H13" s="5">
        <f t="shared" si="0"/>
        <v>-13.666666666666686</v>
      </c>
    </row>
    <row r="14" spans="1:10" x14ac:dyDescent="0.15">
      <c r="A14" t="s">
        <v>4</v>
      </c>
      <c r="B14">
        <f>SUM(B2:B13)</f>
        <v>828</v>
      </c>
      <c r="C14">
        <f>SUM(C2:C13)</f>
        <v>1882</v>
      </c>
      <c r="F14">
        <f>SUM(F2:F13)</f>
        <v>134</v>
      </c>
      <c r="G14" s="1">
        <f>SUM(G2:G13)</f>
        <v>6849.666666666667</v>
      </c>
      <c r="H14">
        <f>SUM(H2:H13)</f>
        <v>895</v>
      </c>
    </row>
    <row r="15" spans="1:10" x14ac:dyDescent="0.15">
      <c r="A15" t="s">
        <v>5</v>
      </c>
      <c r="B15">
        <f>AVERAGE(B2:B13)</f>
        <v>69</v>
      </c>
      <c r="C15">
        <f>AVERAGE(C2:C13)</f>
        <v>156.83333333333334</v>
      </c>
    </row>
    <row r="16" spans="1:10" x14ac:dyDescent="0.15">
      <c r="A16" t="s">
        <v>10</v>
      </c>
      <c r="B16" s="1">
        <f>_xlfn.VAR.S(B2:B13)</f>
        <v>12.181818181818182</v>
      </c>
      <c r="C16" s="1">
        <f>_xlfn.VAR.S(C2:C13)</f>
        <v>622.69696969697145</v>
      </c>
      <c r="J16" s="2"/>
    </row>
    <row r="17" spans="1:3" x14ac:dyDescent="0.15">
      <c r="A17" t="s">
        <v>9</v>
      </c>
      <c r="B17" s="1">
        <f>_xlfn.STDEV.S(B2:B13)</f>
        <v>3.4902461491731755</v>
      </c>
      <c r="C17" s="1">
        <f>_xlfn.STDEV.S(C2:C13)</f>
        <v>24.95389688399332</v>
      </c>
    </row>
    <row r="19" spans="1:3" x14ac:dyDescent="0.15">
      <c r="A19" t="s">
        <v>8</v>
      </c>
      <c r="B19" s="1">
        <f>CORREL(B2:B13,C2:C13)</f>
        <v>0.93419151290409175</v>
      </c>
    </row>
    <row r="20" spans="1:3" x14ac:dyDescent="0.15">
      <c r="A20" t="s">
        <v>13</v>
      </c>
      <c r="B20" s="6">
        <f>INTERCEPT(C2:C13,B2:B13)</f>
        <v>-304.02487562189049</v>
      </c>
    </row>
    <row r="21" spans="1:3" x14ac:dyDescent="0.15">
      <c r="A21" t="s">
        <v>14</v>
      </c>
      <c r="B21" s="1">
        <f>SLOPE(C2:C13,B2:B13)</f>
        <v>6.6791044776119399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</dc:creator>
  <cp:lastModifiedBy>Atsushi</cp:lastModifiedBy>
  <dcterms:created xsi:type="dcterms:W3CDTF">2013-01-03T15:50:30Z</dcterms:created>
  <dcterms:modified xsi:type="dcterms:W3CDTF">2015-01-11T11:23:25Z</dcterms:modified>
</cp:coreProperties>
</file>